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<sst xmlns="http://schemas.openxmlformats.org/spreadsheetml/2006/main" count="51" uniqueCount="50">
  <si>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</si>
  <si>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</si>
  <si>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</si>
  <si>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</si>
  <si>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</si>
  <si>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</si>
  <si>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</si>
  <si>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</si>
  <si>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</si>
  <si>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</si>
  <si>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</si>
  <si>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</si>
  <si>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</si>
  <si>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</si>
  <si>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</si>
  <si>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</si>
  <si>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</si>
  <si>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</si>
  <si>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</si>
  <si>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</si>
  <si>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</si>
  <si>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</si>
  <si>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</si>
  <si>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</si>
  <si>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</si>
  <si>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St</t>
  </si>
  <si>
    <t>Plp</t>
  </si>
  <si>
    <t>Ov-i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</si>
  <si>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</si>
  <si>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</si>
  <si>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</si>
  <si>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</si>
  <si>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</si>
  <si>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</si>
  <si>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</si>
  <si>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</si>
  <si>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</si>
  <si>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</si>
  <si>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</si>
  <si>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</si>
  <si>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</si>
  <si>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</si>
  <si>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</si>
  <si>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</si>
  <si>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</si>
  <si>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 xml:space="preserve">Teslić </t>
  </si>
  <si>
    <t>CASELOAD INDEX (the number of judges needed to cover the core caseload)</t>
  </si>
  <si>
    <t>Ps</t>
  </si>
  <si>
    <t>ADJUSTED CASELOAD INDEX</t>
  </si>
  <si>
    <t>Less commercial cases to be handled by the new Commercial Division in the Doboj Basic Court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</si>
</sst>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6"/>
  <sheetViews>
    <sheetView tabSelected="1" workbookViewId="0" topLeftCell="A32">
      <selection activeCell="A45" sqref="A45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45</v>
      </c>
      <c r="E2" s="11"/>
    </row>
    <row r="3" ht="26.25">
      <c r="A3" s="11" t="s">
        <v>44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34</v>
      </c>
      <c r="G5" s="6" t="s">
        <v>35</v>
      </c>
      <c r="H5" s="6" t="s">
        <v>40</v>
      </c>
      <c r="I5" s="6" t="s">
        <v>39</v>
      </c>
      <c r="J5" s="6" t="s">
        <v>42</v>
      </c>
      <c r="K5" s="5"/>
      <c r="L5" s="7" t="s">
        <v>43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36</v>
      </c>
      <c r="H6" s="9" t="s">
        <v>38</v>
      </c>
      <c r="I6" s="9" t="s">
        <v>38</v>
      </c>
      <c r="J6" s="9" t="s">
        <v>33</v>
      </c>
      <c r="K6" s="9" t="s">
        <v>32</v>
      </c>
      <c r="L6" s="10" t="s">
        <v>41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407</v>
      </c>
      <c r="C8" s="12">
        <v>370</v>
      </c>
      <c r="D8" s="12">
        <v>234</v>
      </c>
      <c r="E8" s="12">
        <v>194</v>
      </c>
      <c r="F8" s="12">
        <v>77</v>
      </c>
      <c r="G8" s="12">
        <f>PRODUCT(F8,2)</f>
        <v>154</v>
      </c>
      <c r="H8" s="12">
        <f aca="true" t="shared" si="0" ref="H8:H20">AVERAGE(B8,C8,D8,E8,G8)</f>
        <v>271.8</v>
      </c>
      <c r="I8" s="12">
        <f aca="true" t="shared" si="1" ref="I8:I20">AVERAGE(E8,G8)</f>
        <v>174</v>
      </c>
      <c r="J8" s="12">
        <v>220</v>
      </c>
      <c r="K8" s="12">
        <f>POWER(J8,-1)</f>
        <v>0.004545454545454545</v>
      </c>
      <c r="L8" s="13">
        <f>PRODUCT(I8,K8)</f>
        <v>0.7909090909090909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82</v>
      </c>
      <c r="C9" s="12">
        <v>40</v>
      </c>
      <c r="D9" s="12">
        <v>1692</v>
      </c>
      <c r="E9" s="12">
        <v>53</v>
      </c>
      <c r="F9" s="12">
        <v>43</v>
      </c>
      <c r="G9" s="12">
        <f aca="true" t="shared" si="2" ref="G9:G38">PRODUCT(F9,2)</f>
        <v>86</v>
      </c>
      <c r="H9" s="12">
        <f t="shared" si="0"/>
        <v>390.6</v>
      </c>
      <c r="I9" s="12">
        <f t="shared" si="1"/>
        <v>69.5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10</v>
      </c>
      <c r="C10" s="12">
        <v>8</v>
      </c>
      <c r="D10" s="12">
        <v>6</v>
      </c>
      <c r="E10" s="12">
        <v>8</v>
      </c>
      <c r="F10" s="12">
        <v>8</v>
      </c>
      <c r="G10" s="12">
        <f t="shared" si="2"/>
        <v>16</v>
      </c>
      <c r="H10" s="12">
        <f t="shared" si="0"/>
        <v>9.6</v>
      </c>
      <c r="I10" s="12">
        <f t="shared" si="1"/>
        <v>12</v>
      </c>
      <c r="J10" s="12">
        <v>220</v>
      </c>
      <c r="K10" s="12">
        <f aca="true" t="shared" si="3" ref="K10:K31">POWER(J10,-1)</f>
        <v>0.004545454545454545</v>
      </c>
      <c r="L10" s="13">
        <f aca="true" t="shared" si="4" ref="L10:L31">PRODUCT(I10,K10)</f>
        <v>0.05454545454545454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46</v>
      </c>
      <c r="C11" s="12">
        <v>65</v>
      </c>
      <c r="D11" s="12">
        <v>54</v>
      </c>
      <c r="E11" s="12">
        <v>29</v>
      </c>
      <c r="F11" s="12">
        <v>29</v>
      </c>
      <c r="G11" s="12">
        <f t="shared" si="2"/>
        <v>58</v>
      </c>
      <c r="H11" s="12">
        <f t="shared" si="0"/>
        <v>50.4</v>
      </c>
      <c r="I11" s="12">
        <f t="shared" si="1"/>
        <v>43.5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792</v>
      </c>
      <c r="C12" s="12">
        <v>796</v>
      </c>
      <c r="D12" s="12">
        <v>756</v>
      </c>
      <c r="E12" s="12">
        <v>815</v>
      </c>
      <c r="F12" s="12">
        <v>428</v>
      </c>
      <c r="G12" s="12">
        <f t="shared" si="2"/>
        <v>856</v>
      </c>
      <c r="H12" s="12">
        <f t="shared" si="0"/>
        <v>803</v>
      </c>
      <c r="I12" s="12">
        <f t="shared" si="1"/>
        <v>835.5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34</v>
      </c>
      <c r="C13" s="12">
        <v>44</v>
      </c>
      <c r="D13" s="12">
        <v>46</v>
      </c>
      <c r="E13" s="12">
        <v>40</v>
      </c>
      <c r="F13" s="12">
        <v>15</v>
      </c>
      <c r="G13" s="12">
        <f t="shared" si="2"/>
        <v>30</v>
      </c>
      <c r="H13" s="12">
        <f t="shared" si="0"/>
        <v>38.8</v>
      </c>
      <c r="I13" s="12">
        <f t="shared" si="1"/>
        <v>35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462</v>
      </c>
      <c r="C14" s="12">
        <v>389</v>
      </c>
      <c r="D14" s="12">
        <v>251</v>
      </c>
      <c r="E14" s="12">
        <v>365</v>
      </c>
      <c r="F14" s="12">
        <v>173</v>
      </c>
      <c r="G14" s="12">
        <f t="shared" si="2"/>
        <v>346</v>
      </c>
      <c r="H14" s="12">
        <f t="shared" si="0"/>
        <v>362.6</v>
      </c>
      <c r="I14" s="12">
        <f t="shared" si="1"/>
        <v>355.5</v>
      </c>
      <c r="J14" s="12">
        <v>300</v>
      </c>
      <c r="K14" s="12">
        <f t="shared" si="3"/>
        <v>0.0033333333333333335</v>
      </c>
      <c r="L14" s="13">
        <f t="shared" si="4"/>
        <v>1.185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36</v>
      </c>
      <c r="C15" s="12">
        <v>33</v>
      </c>
      <c r="D15" s="12">
        <v>40</v>
      </c>
      <c r="E15" s="12">
        <v>74</v>
      </c>
      <c r="F15" s="12">
        <v>35</v>
      </c>
      <c r="G15" s="12">
        <f t="shared" si="2"/>
        <v>70</v>
      </c>
      <c r="H15" s="12">
        <f t="shared" si="0"/>
        <v>50.6</v>
      </c>
      <c r="I15" s="12">
        <f t="shared" si="1"/>
        <v>72</v>
      </c>
      <c r="J15" s="12">
        <v>300</v>
      </c>
      <c r="K15" s="12">
        <f t="shared" si="3"/>
        <v>0.0033333333333333335</v>
      </c>
      <c r="L15" s="13">
        <f t="shared" si="4"/>
        <v>0.24000000000000002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</v>
      </c>
      <c r="C16" s="12"/>
      <c r="D16" s="12">
        <v>1</v>
      </c>
      <c r="E16" s="12">
        <v>1</v>
      </c>
      <c r="F16" s="12">
        <v>0</v>
      </c>
      <c r="G16" s="12">
        <f t="shared" si="2"/>
        <v>0</v>
      </c>
      <c r="H16" s="12">
        <f t="shared" si="0"/>
        <v>0.75</v>
      </c>
      <c r="I16" s="12">
        <f t="shared" si="1"/>
        <v>0.5</v>
      </c>
      <c r="J16" s="12">
        <v>600</v>
      </c>
      <c r="K16" s="12">
        <f t="shared" si="3"/>
        <v>0.0016666666666666668</v>
      </c>
      <c r="L16" s="13">
        <f t="shared" si="4"/>
        <v>0.0008333333333333334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>
        <v>1</v>
      </c>
      <c r="F17" s="12">
        <v>0</v>
      </c>
      <c r="G17" s="12">
        <f t="shared" si="2"/>
        <v>0</v>
      </c>
      <c r="H17" s="12">
        <f t="shared" si="0"/>
        <v>0.5</v>
      </c>
      <c r="I17" s="12">
        <f t="shared" si="1"/>
        <v>0.5</v>
      </c>
      <c r="J17" s="12">
        <v>600</v>
      </c>
      <c r="K17" s="12">
        <f t="shared" si="3"/>
        <v>0.0016666666666666668</v>
      </c>
      <c r="L17" s="13">
        <f t="shared" si="4"/>
        <v>0.0008333333333333334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385</v>
      </c>
      <c r="C18" s="12">
        <v>385</v>
      </c>
      <c r="D18" s="12">
        <v>524</v>
      </c>
      <c r="E18" s="12">
        <v>489</v>
      </c>
      <c r="F18" s="12">
        <v>240</v>
      </c>
      <c r="G18" s="12">
        <f t="shared" si="2"/>
        <v>480</v>
      </c>
      <c r="H18" s="12">
        <f t="shared" si="0"/>
        <v>452.6</v>
      </c>
      <c r="I18" s="12">
        <f t="shared" si="1"/>
        <v>484.5</v>
      </c>
      <c r="J18" s="14">
        <v>750</v>
      </c>
      <c r="K18" s="12">
        <f t="shared" si="3"/>
        <v>0.0013333333333333333</v>
      </c>
      <c r="L18" s="13">
        <f t="shared" si="4"/>
        <v>0.646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4</v>
      </c>
      <c r="C19" s="12">
        <v>6</v>
      </c>
      <c r="D19" s="12">
        <v>21</v>
      </c>
      <c r="E19" s="12">
        <v>28</v>
      </c>
      <c r="F19" s="12">
        <v>14</v>
      </c>
      <c r="G19" s="12">
        <f t="shared" si="2"/>
        <v>28</v>
      </c>
      <c r="H19" s="12">
        <f t="shared" si="0"/>
        <v>17.4</v>
      </c>
      <c r="I19" s="12">
        <f t="shared" si="1"/>
        <v>28</v>
      </c>
      <c r="J19" s="14">
        <v>300</v>
      </c>
      <c r="K19" s="12">
        <f t="shared" si="3"/>
        <v>0.0033333333333333335</v>
      </c>
      <c r="L19" s="13">
        <f t="shared" si="4"/>
        <v>0.09333333333333334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120</v>
      </c>
      <c r="C20" s="12">
        <v>92</v>
      </c>
      <c r="D20" s="12">
        <v>64</v>
      </c>
      <c r="E20" s="12">
        <v>102</v>
      </c>
      <c r="F20" s="12">
        <v>58</v>
      </c>
      <c r="G20" s="12">
        <f t="shared" si="2"/>
        <v>116</v>
      </c>
      <c r="H20" s="12">
        <f t="shared" si="0"/>
        <v>98.8</v>
      </c>
      <c r="I20" s="12">
        <f t="shared" si="1"/>
        <v>109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147</v>
      </c>
      <c r="C21" s="12">
        <v>180</v>
      </c>
      <c r="D21" s="12">
        <v>148</v>
      </c>
      <c r="E21" s="12">
        <v>168</v>
      </c>
      <c r="F21" s="12">
        <v>182</v>
      </c>
      <c r="G21" s="12">
        <f t="shared" si="2"/>
        <v>364</v>
      </c>
      <c r="H21" s="12">
        <f>AVERAGE(B21,C21,D21,E21,G21)</f>
        <v>201.4</v>
      </c>
      <c r="I21" s="12">
        <f>AVERAGE(E21,G21)</f>
        <v>266</v>
      </c>
      <c r="J21" s="14">
        <v>3300</v>
      </c>
      <c r="K21" s="12">
        <f t="shared" si="3"/>
        <v>0.00030303030303030303</v>
      </c>
      <c r="L21" s="13">
        <f t="shared" si="4"/>
        <v>0.08060606060606061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 aca="true" t="shared" si="5" ref="H22:H38">AVERAGE(B22,C22,D22,E22,G22)</f>
        <v>0</v>
      </c>
      <c r="I22" s="12">
        <f aca="true" t="shared" si="6" ref="I22:I38"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t="shared" si="5"/>
        <v>0</v>
      </c>
      <c r="I23" s="12">
        <f t="shared" si="6"/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67</v>
      </c>
      <c r="C25" s="12">
        <v>104</v>
      </c>
      <c r="D25" s="12">
        <v>142</v>
      </c>
      <c r="E25" s="12">
        <v>136</v>
      </c>
      <c r="F25" s="12">
        <v>48</v>
      </c>
      <c r="G25" s="12">
        <f t="shared" si="2"/>
        <v>96</v>
      </c>
      <c r="H25" s="12">
        <f t="shared" si="5"/>
        <v>109</v>
      </c>
      <c r="I25" s="12">
        <f t="shared" si="6"/>
        <v>116</v>
      </c>
      <c r="J25" s="14">
        <v>5500</v>
      </c>
      <c r="K25" s="12">
        <f t="shared" si="3"/>
        <v>0.0001818181818181818</v>
      </c>
      <c r="L25" s="13">
        <f t="shared" si="4"/>
        <v>0.02109090909090909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46</v>
      </c>
      <c r="C29" s="12">
        <v>52</v>
      </c>
      <c r="D29" s="12">
        <v>45</v>
      </c>
      <c r="E29" s="12">
        <v>100</v>
      </c>
      <c r="F29" s="12">
        <v>26</v>
      </c>
      <c r="G29" s="12">
        <f t="shared" si="2"/>
        <v>52</v>
      </c>
      <c r="H29" s="12">
        <f t="shared" si="5"/>
        <v>59</v>
      </c>
      <c r="I29" s="12">
        <f t="shared" si="6"/>
        <v>76</v>
      </c>
      <c r="J29" s="14">
        <v>300</v>
      </c>
      <c r="K29" s="12">
        <f t="shared" si="3"/>
        <v>0.0033333333333333335</v>
      </c>
      <c r="L29" s="13">
        <f t="shared" si="4"/>
        <v>0.25333333333333335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11</v>
      </c>
      <c r="C30" s="12">
        <v>13</v>
      </c>
      <c r="D30" s="12">
        <v>8</v>
      </c>
      <c r="E30" s="12">
        <v>18</v>
      </c>
      <c r="F30" s="12">
        <v>4</v>
      </c>
      <c r="G30" s="12">
        <f t="shared" si="2"/>
        <v>8</v>
      </c>
      <c r="H30" s="12">
        <f t="shared" si="5"/>
        <v>11.6</v>
      </c>
      <c r="I30" s="12">
        <f t="shared" si="6"/>
        <v>13</v>
      </c>
      <c r="J30" s="14">
        <v>900</v>
      </c>
      <c r="K30" s="12">
        <f t="shared" si="3"/>
        <v>0.0011111111111111111</v>
      </c>
      <c r="L30" s="13">
        <f t="shared" si="4"/>
        <v>0.014444444444444444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2">
        <v>700</v>
      </c>
      <c r="K31" s="12">
        <f t="shared" si="3"/>
        <v>0.0014285714285714286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16</v>
      </c>
      <c r="C32" s="12">
        <v>23</v>
      </c>
      <c r="D32" s="12">
        <v>22</v>
      </c>
      <c r="E32" s="12">
        <v>15</v>
      </c>
      <c r="F32" s="12">
        <v>2</v>
      </c>
      <c r="G32" s="12">
        <f t="shared" si="2"/>
        <v>4</v>
      </c>
      <c r="H32" s="12">
        <f t="shared" si="5"/>
        <v>16</v>
      </c>
      <c r="I32" s="12">
        <f t="shared" si="6"/>
        <v>9.5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44</v>
      </c>
      <c r="K33" s="12">
        <f>POWER(J33,-1)</f>
        <v>0.022727272727272728</v>
      </c>
      <c r="L33" s="13">
        <f>PRODUCT(I33,K33)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1377</v>
      </c>
      <c r="C35" s="12">
        <v>1507</v>
      </c>
      <c r="D35" s="12">
        <v>3219</v>
      </c>
      <c r="E35" s="12">
        <v>5165</v>
      </c>
      <c r="F35" s="12">
        <v>2692</v>
      </c>
      <c r="G35" s="12">
        <f t="shared" si="2"/>
        <v>5384</v>
      </c>
      <c r="H35" s="12">
        <f t="shared" si="5"/>
        <v>3330.4</v>
      </c>
      <c r="I35" s="12">
        <f t="shared" si="6"/>
        <v>5274.5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/>
      <c r="C36" s="12"/>
      <c r="D36" s="12"/>
      <c r="E36" s="12">
        <v>151</v>
      </c>
      <c r="F36" s="12">
        <v>37</v>
      </c>
      <c r="G36" s="12">
        <f t="shared" si="2"/>
        <v>74</v>
      </c>
      <c r="H36" s="12">
        <f t="shared" si="5"/>
        <v>112.5</v>
      </c>
      <c r="I36" s="12">
        <f t="shared" si="6"/>
        <v>112.5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11</v>
      </c>
      <c r="C37" s="12">
        <v>14</v>
      </c>
      <c r="D37" s="12">
        <v>22</v>
      </c>
      <c r="E37" s="12">
        <v>372</v>
      </c>
      <c r="F37" s="12">
        <v>111</v>
      </c>
      <c r="G37" s="12">
        <f t="shared" si="2"/>
        <v>222</v>
      </c>
      <c r="H37" s="12">
        <f t="shared" si="5"/>
        <v>128.2</v>
      </c>
      <c r="I37" s="12">
        <f t="shared" si="6"/>
        <v>297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/>
      <c r="C38" s="12"/>
      <c r="D38" s="12"/>
      <c r="E38" s="12">
        <v>232</v>
      </c>
      <c r="F38" s="12">
        <v>51</v>
      </c>
      <c r="G38" s="12">
        <f t="shared" si="2"/>
        <v>102</v>
      </c>
      <c r="H38" s="12">
        <f t="shared" si="5"/>
        <v>167</v>
      </c>
      <c r="I38" s="12">
        <f t="shared" si="6"/>
        <v>167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>
        <f>SUM(L8:L38)</f>
        <v>3.3809292929292933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6" t="s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37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 t="s">
        <v>49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47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>
        <v>-0.24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3">
        <f>SUM(L40:L47)</f>
        <v>3.140929292929293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2002-08-03T07:19:22Z</cp:lastPrinted>
  <dcterms:created xsi:type="dcterms:W3CDTF">2002-07-04T12:53:46Z</dcterms:created>
  <dcterms:modified xsi:type="dcterms:W3CDTF">2002-07-23T15:07:36Z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